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3.79\Users\335a\For_all\Уточнение бюджета 2020 г\На Правительство\"/>
    </mc:Choice>
  </mc:AlternateContent>
  <bookViews>
    <workbookView xWindow="0" yWindow="0" windowWidth="16380" windowHeight="8190" tabRatio="500"/>
  </bookViews>
  <sheets>
    <sheet name="Лист1" sheetId="1" r:id="rId1"/>
  </sheets>
  <definedNames>
    <definedName name="Print_Area_0" localSheetId="0">#REF!</definedName>
    <definedName name="_xlnm.Print_Area" localSheetId="0">Лист1!$A$1:$K$72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72" i="1" l="1"/>
  <c r="E61" i="1"/>
  <c r="E60" i="1"/>
  <c r="E59" i="1" s="1"/>
  <c r="E58" i="1" s="1"/>
  <c r="D59" i="1"/>
  <c r="D58" i="1"/>
  <c r="E57" i="1"/>
  <c r="E52" i="1"/>
  <c r="D52" i="1"/>
  <c r="D51" i="1" s="1"/>
  <c r="D50" i="1" s="1"/>
  <c r="D49" i="1" s="1"/>
  <c r="E51" i="1"/>
  <c r="E50" i="1" s="1"/>
  <c r="E49" i="1" s="1"/>
  <c r="E48" i="1"/>
  <c r="D48" i="1"/>
  <c r="E47" i="1"/>
  <c r="D47" i="1"/>
  <c r="E46" i="1"/>
  <c r="D46" i="1"/>
  <c r="E45" i="1"/>
  <c r="E44" i="1" s="1"/>
  <c r="D44" i="1"/>
  <c r="D43" i="1"/>
  <c r="E43" i="1" s="1"/>
  <c r="J42" i="1"/>
  <c r="K42" i="1" s="1"/>
  <c r="K41" i="1" s="1"/>
  <c r="K13" i="1" s="1"/>
  <c r="G42" i="1"/>
  <c r="G41" i="1" s="1"/>
  <c r="G13" i="1" s="1"/>
  <c r="D42" i="1"/>
  <c r="E42" i="1" s="1"/>
  <c r="E41" i="1" s="1"/>
  <c r="J41" i="1"/>
  <c r="J13" i="1" s="1"/>
  <c r="D41" i="1"/>
  <c r="D13" i="1" s="1"/>
  <c r="E13" i="1" s="1"/>
  <c r="E40" i="1"/>
  <c r="E39" i="1"/>
  <c r="D39" i="1"/>
  <c r="K11" i="1"/>
  <c r="H11" i="1"/>
  <c r="E11" i="1"/>
  <c r="E9" i="1" s="1"/>
  <c r="E8" i="1" s="1"/>
  <c r="K10" i="1"/>
  <c r="H10" i="1"/>
  <c r="H9" i="1" s="1"/>
  <c r="J9" i="1"/>
  <c r="J8" i="1" s="1"/>
  <c r="J7" i="1" s="1"/>
  <c r="J72" i="1" s="1"/>
  <c r="G9" i="1"/>
  <c r="G8" i="1" s="1"/>
  <c r="G7" i="1" s="1"/>
  <c r="D9" i="1"/>
  <c r="I8" i="1"/>
  <c r="F8" i="1"/>
  <c r="I7" i="1"/>
  <c r="K7" i="1" s="1"/>
  <c r="F7" i="1"/>
  <c r="F72" i="1" s="1"/>
  <c r="G72" i="1" l="1"/>
  <c r="H72" i="1" s="1"/>
  <c r="H7" i="1"/>
  <c r="D8" i="1"/>
  <c r="D7" i="1" s="1"/>
  <c r="I72" i="1"/>
  <c r="K72" i="1" s="1"/>
  <c r="K9" i="1"/>
  <c r="K8" i="1" s="1"/>
  <c r="H42" i="1"/>
  <c r="H41" i="1" s="1"/>
  <c r="H13" i="1" s="1"/>
  <c r="H8" i="1" s="1"/>
  <c r="D72" i="1" l="1"/>
  <c r="E72" i="1" s="1"/>
  <c r="E7" i="1"/>
</calcChain>
</file>

<file path=xl/sharedStrings.xml><?xml version="1.0" encoding="utf-8"?>
<sst xmlns="http://schemas.openxmlformats.org/spreadsheetml/2006/main" count="150" uniqueCount="144">
  <si>
    <t xml:space="preserve">Таблица отклонений доходов бюджета Ханты-Мансийского автономного округа - Югры на 2020-2022 годы </t>
  </si>
  <si>
    <t>(тыс. рублей)</t>
  </si>
  <si>
    <t>Код бюджетной классификации Российской Федерации</t>
  </si>
  <si>
    <t>Наименование кода классификации доходов</t>
  </si>
  <si>
    <t>Сумма на 2020 год</t>
  </si>
  <si>
    <t>Сумма на 2021 год</t>
  </si>
  <si>
    <t>Сумма на 2022 год</t>
  </si>
  <si>
    <t>утвержденный план по закону от 21.11.2019 года № 75-оз</t>
  </si>
  <si>
    <t>уточнения</t>
  </si>
  <si>
    <t>уточненный план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</si>
  <si>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</si>
  <si>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</si>
  <si>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</si>
  <si>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</si>
  <si>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</si>
  <si>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</si>
  <si>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</si>
  <si>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</si>
  <si>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000 2 02 25404 02 0000 150</t>
  </si>
  <si>
    <t>Субсидии бюджетам субъектов Российской Федерации на софинансирование расходов, связанных с оказанием государственной социальной помощи на основании социального контракта отдельным категориям граждан</t>
  </si>
  <si>
    <t>000 2 02 29999 02 0000 150</t>
  </si>
  <si>
    <t>Прочие субсидии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</si>
  <si>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</si>
  <si>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</si>
  <si>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</si>
  <si>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</si>
  <si>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000 2 02 45141 02 0000 150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</si>
  <si>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</si>
  <si>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000 2 02 45142 02 0000 150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</si>
  <si>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</si>
  <si>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000 2 02 45161 00 0000 150</t>
  </si>
  <si>
    <t>Межбюджетные трансферты, передаваемые бюджетам на реализацию отдельных полномочий в области лекарственного обеспечения</t>
  </si>
  <si>
    <t>000 2 02 45161 02 0000 150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</si>
  <si>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</si>
  <si>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000 2 02 45190 02 0000 150</t>
  </si>
  <si>
    <t>Межбюджетные трансферты, передаваемые бюджетам субъектов Российской Федерации на переоснащение медицинских организаций, оказывающих медицинскую помощь больным с онкологическими заболеваниями</t>
  </si>
  <si>
    <t>000 2 02 45191 00 0000 150</t>
  </si>
  <si>
    <t>Межбюджетные трансферты, передаваемые бюджетам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</si>
  <si>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000 2 02 45191 02 0000 150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</si>
  <si>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</si>
  <si>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000 2 02 45192 00 0000 150</t>
  </si>
  <si>
    <t>Межбюджетные трансферты, передаваемые бюджетам на оснащение оборудованием региональных сосудистых центров и первичных сосудистых отделений</t>
  </si>
  <si>
    <t>000 2 02 45192 02 0000 150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</si>
  <si>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</si>
  <si>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000 2 02 45216 00 0000 150</t>
  </si>
  <si>
    <t>Межбюджетные трансферты, передаваемые бюджетам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тканей, апластической анемией неуточненной, наследственным дефицитом факторов II (фибриногена), VII (лабильного), X (Стюарта-Прауэра)</t>
  </si>
  <si>
    <t>000 2 02 45216 02 0000 150</t>
  </si>
  <si>
    <t>Межбюджетные трансферты, передаваемые бюджетам субъектов Российской Федерации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тканей, апластической анемией неуточненной, наследственным дефицитом факторов II (фибриногена), VII (лабильного), X (Стюарта-Прауэра)</t>
  </si>
  <si>
    <t>000 2 02 45296 00 0000 150</t>
  </si>
  <si>
    <t>Межбюджетные трансферты, передаваемые бюджетам на осуществление государственной поддержки субъектов Российской Федерации - участников национального проекта "Производительность труда и поддержка занятости"</t>
  </si>
  <si>
    <t>000 2 02 45296 02 0000 150</t>
  </si>
  <si>
    <t>Межбюджетные трансферты, передаваемые бюджетам субъектов Российской Федерации на осуществление государственной поддержки субъектов Российской Федерации - участников национального проекта "Производительность труда и поддержка занятости"</t>
  </si>
  <si>
    <t>000 2 02 45393 00 0000 150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</si>
  <si>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</si>
  <si>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000 2 02 45393 02 0000 150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</si>
  <si>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</si>
  <si>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000 2 02 45418 00 0000 150</t>
  </si>
  <si>
    <t xml:space="preserve">Межбюджетные трансферты, передаваемые бюджетам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
</t>
  </si>
  <si>
    <t>000 2 02 45418 02 0000 150</t>
  </si>
  <si>
    <t>Межбюджетные трансферты, передаваемые бюджетам субъектов Российской Федерации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</si>
  <si>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000 2 02 45433 00 0000 150</t>
  </si>
  <si>
    <t>Межбюджетные трансферты, передаваемые бюджетам на возмещение части затрат на уплату процентов по инвестиционным кредитам (займам) в агропромышленном комплексе</t>
  </si>
  <si>
    <t>000 2 02 45433 02 0000 150</t>
  </si>
  <si>
    <t>Межбюджетные трансферты, передаваемые бюджетам субъектов Российской Федерации на возмещение части затрат на уплату процентов по инвестиционным кредитам (займам) в агропромышленном комплексе</t>
  </si>
  <si>
    <t>000 2 02 45454 00 0000 150</t>
  </si>
  <si>
    <t>Межбюджетные трансферты, передаваемые бюджетам на создание модельных муниципальных библиотек</t>
  </si>
  <si>
    <t>000 2 02 45454 02 0000 150</t>
  </si>
  <si>
    <t>Межбюджетные трансферты, передаваемые бюджетам субъектов Российской Федерации на создание модельных муниципальных библиотек</t>
  </si>
  <si>
    <t>000 2 02 45468 00 0000 150</t>
  </si>
  <si>
    <t>Межбюджетные трансферты, передаваемые бюджетам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</si>
  <si>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000 2 02 45468 02 0000 150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</si>
  <si>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</si>
  <si>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000 2 02 45476 00 0000 150</t>
  </si>
  <si>
    <t>Межбюджетные трансферты, передаваемые бюджетам на осуществление медицинской деятельности, связанной с донорством органов человека в целях трансплантации (пересадки)</t>
  </si>
  <si>
    <t>000 2 02 45476 02 0000 150</t>
  </si>
  <si>
    <t>Межбюджетные трансферты, передаваемые бюджетам субъектов Российской Федерации на осуществление медицинской деятельности, связанной с донорством органов человека в целях трансплантации (пересадки)</t>
  </si>
  <si>
    <t>000 2 02 49001 00 0000 150</t>
  </si>
  <si>
    <t>Межбюджетные трансферты, передаваемые бюджетам, за счет средств резервного фонда Правительства Российской Федерации</t>
  </si>
  <si>
    <t>000 2 02 49001 02 0000 150</t>
  </si>
  <si>
    <t>Межбюджетные трансферты, передаваемые бюджетам субъектов Российской Федерации, за счет средств резервного фонда Правительства Российской Федерации</t>
  </si>
  <si>
    <t>000 2 02 49999 00 0000 150</t>
  </si>
  <si>
    <t>Прочие межбюджетные трансферты, передаваемые бюджетам</t>
  </si>
  <si>
    <t>000 2 02 49999 02 0000 150</t>
  </si>
  <si>
    <t>Прочие межбюджетные трансферты, передаваемые бюджетам субъектов Российской Федерации</t>
  </si>
  <si>
    <t>000 2 03 00000 00 0000 000</t>
  </si>
  <si>
    <t>БЕЗВОЗМЕЗДНЫЕ ПОСТУПЛЕНИЯ ОТ ГОСУДАРСТВЕННЫХ (МУНИЦИПАЛЬНЫХ) ОРГАНИЗАЦИЙ</t>
  </si>
  <si>
    <t>000 2 03 02000 02 0000 150</t>
  </si>
  <si>
    <t>Безвозмездные поступления от государственных (муниципальных) организаций в бюджеты субъектов Российской Федерации</t>
  </si>
  <si>
    <t>000 2 03 02040 02 0000 150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</si>
  <si>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</si>
  <si>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000 2 04 00000 00 0000 000</t>
  </si>
  <si>
    <t>БЕЗВОЗМЕЗДНЫЕ ПОСТУПЛЕНИЯ ОТ НЕГОСУДАРСТВЕННЫХ ОРГАНИЗАЦИЙ</t>
  </si>
  <si>
    <t>000 2 04 02000 02 0000 150</t>
  </si>
  <si>
    <t>Безвозмездные поступления от негосударственных организаций в бюджеты субъектов Российской Федерации</t>
  </si>
  <si>
    <t>000 2 04 02099 02 0000 150</t>
  </si>
  <si>
    <t>Прочие безвозмездные поступления от негосударственных организаций в бюджеты субъектов Российской Федерации</t>
  </si>
  <si>
    <t>000 2 18 00000 00 0000 000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</si>
  <si>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</si>
  <si>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</si>
  <si>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</si>
  <si>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000 2 18 00000 02 0000 150</t>
  </si>
  <si>
    <t>Доходы бюджетов субъектов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</si>
  <si>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000 2 18 02000 02 0000 150</t>
  </si>
  <si>
    <t>Доходы бюджетов субъектов Российской Федерации от возврата организациями остатков субсидий прошлых лет</t>
  </si>
  <si>
    <t>000 2 18 02030 02 0000 150</t>
  </si>
  <si>
    <t>Доходы бюджетов субъектов Российской Федерации от возврата иными организациями остатков субсидий прошлых лет</t>
  </si>
  <si>
    <t>000 2 18 35135 02 0000 150</t>
  </si>
  <si>
    <t>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Федерации", из бюджетов муниципальных образований</t>
  </si>
  <si>
    <t>000 2 18 35701 02 0000 150</t>
  </si>
  <si>
    <t>Доходы бюджетов субъектов Российской Федерации от возврата остатков субвенций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безопасность, из федерального бюджета</t>
  </si>
  <si>
    <t>000 2 18 35930 02 0000 150</t>
  </si>
  <si>
    <t>Доходы бюджетов субъектов Российской Федерации от возврата остатков субвенций на государственную регистрацию актов гражданского состояния из бюджетов муниципальных образований</t>
  </si>
  <si>
    <t>000 2 18 60010 02 0000 150</t>
  </si>
  <si>
    <t>Доходы бюджетов субъектов Российской Федерации от возврата прочих остатков субсидий, субвенций и иных межбюджетных трансфертов, имеющих целевое назначение, прошлых лет из бюджетов муниципальных образований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</si>
  <si>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</si>
  <si>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</si>
  <si>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000 2 19 00000 02 0000 150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</si>
  <si>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</si>
  <si>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000 2 19 35129 02 0000 150</t>
  </si>
  <si>
    <t>Возврат остатков субвенций на осуществление отдельных полномочий в области лесных отношений из бюджетов субъектов Российской Федерации</t>
  </si>
  <si>
    <t>000 2 19 35135 02 0000 150</t>
  </si>
  <si>
    <t>Возврат остатков субвенций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Федерации", из бюджетов субъектов Российской Федерации</t>
  </si>
  <si>
    <t>000 2 19 35137 02 0000 150</t>
  </si>
  <si>
    <t>Возврат остатков субвенций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из бюджетов субъектов Российской Федерации</t>
  </si>
  <si>
    <t>000 2 19 35250 02 0000 150</t>
  </si>
  <si>
    <t>Возврат остатков субвенций на оплату жилищно-коммунальных услуг отдельным категориям граждан из бюджетов субъектов Российской Федерации</t>
  </si>
  <si>
    <t>000 2 19 35290 02 0000 150</t>
  </si>
  <si>
    <t>Возврат остатков субвенций на социальные выплаты безработным гражданам в соответствии с Законом Российской Федерации от 19 апреля 1991 года N 1032-1 "О занятости населения в Российской Федерации" из бюджетов субъектов Российской Федерации</t>
  </si>
  <si>
    <t>000 2 19 35380 02 0000 150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</si>
  <si>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субъектов Российской Федерации</t>
  </si>
  <si>
    <t>000 2 19 35573 02 0000 150</t>
  </si>
  <si>
    <t>Возврат остатков субвенций на выполнение полномочий Российской Федерации по осуществлению ежемесячной выплаты в связи с рождением (усыновлением) первого ребенка из бюджетов субъектов Российской Федерации</t>
  </si>
  <si>
    <t>000 2 19 35900 02 0000 150</t>
  </si>
  <si>
    <t>Возврат остатков единой субвенции из бюджетов субъектов Российской Федерации</t>
  </si>
  <si>
    <t>000 2 19 45153 02 0000 150</t>
  </si>
  <si>
    <t>Возврат остатков иных межбюджетных трансфертов на выплату региональной доплаты к пенсии из бюджетов субъектов Российской Федерации</t>
  </si>
  <si>
    <t>000 2 19 45196 02 0000 150</t>
  </si>
  <si>
    <t>Возврат остатков иных межбюджетных трансфертов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 из бюджетов субъектов Российской Федерации</t>
  </si>
  <si>
    <t>000 2 19 51360 02 0000 150</t>
  </si>
  <si>
    <t>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</t>
  </si>
  <si>
    <t>000 2 19 90000 02 0000 150</t>
  </si>
  <si>
    <t>Возврат прочих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</si>
  <si>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ВСЕГО ДОХОДОВ</t>
  </si>
  <si>
    <t>Приложение 1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</si>
</sst>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rgb="FF000000"/>
      <name val="Calibri"/>
      <family val="2"/>
      <charset val="204"/>
    </font>
    <font>
      <b/>
      <sz val="15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Border="1" applyAlignment="1">
      <alignment horizontal="center" wrapText="1"/>
    </xf>
    <xf numFmtId="0" fontId="0" fillId="0" borderId="0" xfId="0" applyFill="1"/>
    <xf numFmtId="0" fontId="2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distributed" wrapText="1"/>
    </xf>
    <xf numFmtId="164" fontId="5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tabSelected="1" zoomScale="80" zoomScaleNormal="80" workbookViewId="0">
      <selection activeCell="R16" sqref="R16"/>
    </sheetView>
  </sheetViews>
  <sheetFormatPr defaultRowHeight="15" x14ac:dyDescent="0.25"/>
  <cols>
    <col min="1" max="1" width="26" style="2" customWidth="1"/>
    <col min="2" max="2" width="47.5703125" style="2" customWidth="1"/>
    <col min="3" max="3" width="16.28515625" style="2" customWidth="1"/>
    <col min="4" max="4" width="12.28515625" style="2" customWidth="1"/>
    <col min="5" max="5" width="13.28515625" style="2" customWidth="1"/>
    <col min="6" max="6" width="15.5703125" style="2" customWidth="1"/>
    <col min="7" max="7" width="12.5703125" style="2" customWidth="1"/>
    <col min="8" max="8" width="14" style="2" customWidth="1"/>
    <col min="9" max="9" width="16" style="2" customWidth="1"/>
    <col min="10" max="10" width="11.5703125" style="2" customWidth="1"/>
    <col min="11" max="11" width="13.5703125" style="2" customWidth="1"/>
    <col min="12" max="1023" width="8.7109375" style="2" customWidth="1"/>
    <col min="1024" max="1025" width="11.5703125" style="2" customWidth="1"/>
    <col min="1026" max="16384" width="9.140625" style="2"/>
  </cols>
  <sheetData>
    <row r="1" spans="1:11" ht="17.649999999999999" customHeight="1" x14ac:dyDescent="0.3">
      <c r="A1" s="1"/>
      <c r="B1" s="1"/>
      <c r="C1" s="1"/>
      <c r="D1" s="1"/>
      <c r="E1" s="1"/>
      <c r="F1" s="1"/>
      <c r="G1" s="1"/>
      <c r="H1" s="17" t="s">
        <v>143</v>
      </c>
      <c r="I1" s="17"/>
      <c r="J1" s="17"/>
      <c r="K1" s="17"/>
    </row>
    <row r="2" spans="1:11" ht="23.25" customHeight="1" x14ac:dyDescent="0.3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4.85" customHeight="1" x14ac:dyDescent="0.25">
      <c r="K3" s="3" t="s">
        <v>1</v>
      </c>
    </row>
    <row r="4" spans="1:11" ht="19.5" customHeight="1" x14ac:dyDescent="0.25">
      <c r="A4" s="19" t="s">
        <v>2</v>
      </c>
      <c r="B4" s="20" t="s">
        <v>3</v>
      </c>
      <c r="C4" s="20" t="s">
        <v>4</v>
      </c>
      <c r="D4" s="20"/>
      <c r="E4" s="20"/>
      <c r="F4" s="20" t="s">
        <v>5</v>
      </c>
      <c r="G4" s="20"/>
      <c r="H4" s="20"/>
      <c r="I4" s="20" t="s">
        <v>6</v>
      </c>
      <c r="J4" s="20"/>
      <c r="K4" s="20"/>
    </row>
    <row r="5" spans="1:11" ht="57" customHeight="1" x14ac:dyDescent="0.25">
      <c r="A5" s="19"/>
      <c r="B5" s="20"/>
      <c r="C5" s="4" t="s">
        <v>7</v>
      </c>
      <c r="D5" s="4" t="s">
        <v>8</v>
      </c>
      <c r="E5" s="4" t="s">
        <v>9</v>
      </c>
      <c r="F5" s="4" t="s">
        <v>7</v>
      </c>
      <c r="G5" s="4" t="s">
        <v>8</v>
      </c>
      <c r="H5" s="4" t="s">
        <v>9</v>
      </c>
      <c r="I5" s="4" t="s">
        <v>7</v>
      </c>
      <c r="J5" s="4" t="s">
        <v>8</v>
      </c>
      <c r="K5" s="4" t="s">
        <v>9</v>
      </c>
    </row>
    <row r="6" spans="1:11" x14ac:dyDescent="0.25">
      <c r="A6" s="5" t="s">
        <v>10</v>
      </c>
      <c r="B6" s="6" t="s">
        <v>11</v>
      </c>
      <c r="C6" s="7">
        <v>202985379.69999999</v>
      </c>
      <c r="D6" s="7">
        <v>0</v>
      </c>
      <c r="E6" s="7">
        <v>202985379.69999999</v>
      </c>
      <c r="F6" s="7">
        <v>209210417.40000001</v>
      </c>
      <c r="G6" s="7">
        <v>0</v>
      </c>
      <c r="H6" s="7">
        <v>209210417.40000001</v>
      </c>
      <c r="I6" s="7">
        <v>214944350.30000001</v>
      </c>
      <c r="J6" s="7">
        <v>0</v>
      </c>
      <c r="K6" s="7">
        <v>214944350.30000001</v>
      </c>
    </row>
    <row r="7" spans="1:11" x14ac:dyDescent="0.25">
      <c r="A7" s="5" t="s">
        <v>12</v>
      </c>
      <c r="B7" s="6" t="s">
        <v>13</v>
      </c>
      <c r="C7" s="7">
        <v>10146855.199999999</v>
      </c>
      <c r="D7" s="7">
        <f>D8+D43+D46+D49+D58</f>
        <v>9849903.3000000007</v>
      </c>
      <c r="E7" s="7">
        <f>C7+D7</f>
        <v>19996758.5</v>
      </c>
      <c r="F7" s="7">
        <f>F8+F43+F46+F49+F58</f>
        <v>10153745.4</v>
      </c>
      <c r="G7" s="7">
        <f>G8+G43+G46+G49+G58</f>
        <v>3066942.5</v>
      </c>
      <c r="H7" s="7">
        <f>F7+G7</f>
        <v>13220687.9</v>
      </c>
      <c r="I7" s="7">
        <f>I8+I43+I46+I49+I58</f>
        <v>9903404.2000000011</v>
      </c>
      <c r="J7" s="7">
        <f>J8+J43+J46+J49+J58</f>
        <v>9000527.4000000004</v>
      </c>
      <c r="K7" s="7">
        <f>I7+J7</f>
        <v>18903931.600000001</v>
      </c>
    </row>
    <row r="8" spans="1:11" ht="38.25" x14ac:dyDescent="0.25">
      <c r="A8" s="8" t="s">
        <v>14</v>
      </c>
      <c r="B8" s="9" t="s">
        <v>15</v>
      </c>
      <c r="C8" s="10">
        <v>9430771.4000000004</v>
      </c>
      <c r="D8" s="10">
        <f t="shared" ref="D8:K8" si="0">D9+D12+D13</f>
        <v>9836794.2000000011</v>
      </c>
      <c r="E8" s="10">
        <f t="shared" si="0"/>
        <v>19267565.600000001</v>
      </c>
      <c r="F8" s="10">
        <f t="shared" si="0"/>
        <v>9437661.5999999996</v>
      </c>
      <c r="G8" s="10">
        <f t="shared" si="0"/>
        <v>2639319.5</v>
      </c>
      <c r="H8" s="10">
        <f t="shared" si="0"/>
        <v>12076981.100000001</v>
      </c>
      <c r="I8" s="10">
        <f t="shared" si="0"/>
        <v>8727425.9000000004</v>
      </c>
      <c r="J8" s="10">
        <f t="shared" si="0"/>
        <v>9000527.4000000004</v>
      </c>
      <c r="K8" s="10">
        <f t="shared" si="0"/>
        <v>17727953.300000001</v>
      </c>
    </row>
    <row r="9" spans="1:11" ht="26.1" customHeight="1" x14ac:dyDescent="0.25">
      <c r="A9" s="11" t="s">
        <v>16</v>
      </c>
      <c r="B9" s="12" t="s">
        <v>17</v>
      </c>
      <c r="C9" s="13">
        <v>2025821.3</v>
      </c>
      <c r="D9" s="13">
        <f>D11</f>
        <v>524859.4</v>
      </c>
      <c r="E9" s="13">
        <f>2025821.3+E11</f>
        <v>2550680.7000000002</v>
      </c>
      <c r="F9" s="13">
        <v>2219360.9</v>
      </c>
      <c r="G9" s="13">
        <f>G10+G11</f>
        <v>263635.7</v>
      </c>
      <c r="H9" s="13">
        <f>2219360.9+H10+H11</f>
        <v>2482996.6</v>
      </c>
      <c r="I9" s="13">
        <v>2647055.2000000002</v>
      </c>
      <c r="J9" s="13">
        <f>J10+J11</f>
        <v>356585.4</v>
      </c>
      <c r="K9" s="13">
        <f>I9+J9</f>
        <v>3003640.6</v>
      </c>
    </row>
    <row r="10" spans="1:11" ht="47.65" customHeight="1" x14ac:dyDescent="0.25">
      <c r="A10" s="5" t="s">
        <v>18</v>
      </c>
      <c r="B10" s="14" t="s">
        <v>19</v>
      </c>
      <c r="C10" s="13"/>
      <c r="D10" s="13"/>
      <c r="E10" s="13"/>
      <c r="F10" s="13"/>
      <c r="G10" s="13">
        <v>254335.7</v>
      </c>
      <c r="H10" s="13">
        <f>F10+G10</f>
        <v>254335.7</v>
      </c>
      <c r="I10" s="13"/>
      <c r="J10" s="13">
        <v>254335.7</v>
      </c>
      <c r="K10" s="13">
        <f>I10+J10</f>
        <v>254335.7</v>
      </c>
    </row>
    <row r="11" spans="1:11" x14ac:dyDescent="0.25">
      <c r="A11" s="5" t="s">
        <v>20</v>
      </c>
      <c r="B11" s="6" t="s">
        <v>21</v>
      </c>
      <c r="C11" s="6"/>
      <c r="D11" s="7">
        <v>524859.4</v>
      </c>
      <c r="E11" s="13">
        <f>C11+D11</f>
        <v>524859.4</v>
      </c>
      <c r="F11" s="13"/>
      <c r="G11" s="13">
        <v>9300</v>
      </c>
      <c r="H11" s="13">
        <f>F11+G11</f>
        <v>9300</v>
      </c>
      <c r="I11" s="13"/>
      <c r="J11" s="13">
        <v>102249.7</v>
      </c>
      <c r="K11" s="13">
        <f>I11+J11</f>
        <v>102249.7</v>
      </c>
    </row>
    <row r="12" spans="1:11" ht="25.5" x14ac:dyDescent="0.25">
      <c r="A12" s="11" t="s">
        <v>22</v>
      </c>
      <c r="B12" s="12" t="s">
        <v>23</v>
      </c>
      <c r="C12" s="13">
        <v>5479781.5</v>
      </c>
      <c r="D12" s="13"/>
      <c r="E12" s="13">
        <v>5479781.5</v>
      </c>
      <c r="F12" s="13">
        <v>5438935.7000000002</v>
      </c>
      <c r="G12" s="13"/>
      <c r="H12" s="13">
        <v>5438935.7000000002</v>
      </c>
      <c r="I12" s="13">
        <v>5550841.7000000002</v>
      </c>
      <c r="J12" s="13"/>
      <c r="K12" s="13">
        <v>5550841.7000000002</v>
      </c>
    </row>
    <row r="13" spans="1:11" x14ac:dyDescent="0.25">
      <c r="A13" s="11" t="s">
        <v>24</v>
      </c>
      <c r="B13" s="12" t="s">
        <v>25</v>
      </c>
      <c r="C13" s="13">
        <v>1925168.6</v>
      </c>
      <c r="D13" s="13">
        <f>D29+D41+D39</f>
        <v>9311934.8000000007</v>
      </c>
      <c r="E13" s="13">
        <f>C13+D13</f>
        <v>11237103.4</v>
      </c>
      <c r="F13" s="13">
        <v>1779365</v>
      </c>
      <c r="G13" s="13">
        <f>G29+G41</f>
        <v>2375683.7999999998</v>
      </c>
      <c r="H13" s="13">
        <f>H15+H17+H18+H19+H21+H23+H25+H27+H29+H31+H33+H35+H37+H41</f>
        <v>4155048.8</v>
      </c>
      <c r="I13" s="13">
        <v>529529</v>
      </c>
      <c r="J13" s="13">
        <f>J29+J41</f>
        <v>8643942</v>
      </c>
      <c r="K13" s="13">
        <f>K15+K17+K18+K19+K21+K23+K25+K27+K29+K31+K33+K35+K37+K41</f>
        <v>9173471</v>
      </c>
    </row>
    <row r="14" spans="1:11" ht="51" x14ac:dyDescent="0.25">
      <c r="A14" s="5" t="s">
        <v>26</v>
      </c>
      <c r="B14" s="6" t="s">
        <v>27</v>
      </c>
      <c r="C14" s="7">
        <v>12587.3</v>
      </c>
      <c r="D14" s="7"/>
      <c r="E14" s="7">
        <v>12587.3</v>
      </c>
      <c r="F14" s="7">
        <v>0</v>
      </c>
      <c r="G14" s="7"/>
      <c r="H14" s="7">
        <v>0</v>
      </c>
      <c r="I14" s="7">
        <v>0</v>
      </c>
      <c r="J14" s="7"/>
      <c r="K14" s="7">
        <v>0</v>
      </c>
    </row>
    <row r="15" spans="1:11" ht="51" x14ac:dyDescent="0.25">
      <c r="A15" s="5" t="s">
        <v>28</v>
      </c>
      <c r="B15" s="6" t="s">
        <v>29</v>
      </c>
      <c r="C15" s="7">
        <v>6512.3</v>
      </c>
      <c r="D15" s="7"/>
      <c r="E15" s="7">
        <v>6512.3</v>
      </c>
      <c r="F15" s="7">
        <v>0</v>
      </c>
      <c r="G15" s="7"/>
      <c r="H15" s="7">
        <v>0</v>
      </c>
      <c r="I15" s="7">
        <v>0</v>
      </c>
      <c r="J15" s="7"/>
      <c r="K15" s="7">
        <v>0</v>
      </c>
    </row>
    <row r="16" spans="1:11" ht="38.25" x14ac:dyDescent="0.25">
      <c r="A16" s="5" t="s">
        <v>30</v>
      </c>
      <c r="B16" s="6" t="s">
        <v>31</v>
      </c>
      <c r="C16" s="7">
        <v>137155.6</v>
      </c>
      <c r="D16" s="7"/>
      <c r="E16" s="7">
        <v>137155.6</v>
      </c>
      <c r="F16" s="7">
        <v>138355.70000000001</v>
      </c>
      <c r="G16" s="7"/>
      <c r="H16" s="7">
        <v>138355.70000000001</v>
      </c>
      <c r="I16" s="7">
        <v>137749.4</v>
      </c>
      <c r="J16" s="7"/>
      <c r="K16" s="7">
        <v>137749.4</v>
      </c>
    </row>
    <row r="17" spans="1:11" ht="51" x14ac:dyDescent="0.25">
      <c r="A17" s="5" t="s">
        <v>32</v>
      </c>
      <c r="B17" s="6" t="s">
        <v>33</v>
      </c>
      <c r="C17" s="7">
        <v>137155.6</v>
      </c>
      <c r="D17" s="7"/>
      <c r="E17" s="7">
        <v>137155.6</v>
      </c>
      <c r="F17" s="7">
        <v>138355.70000000001</v>
      </c>
      <c r="G17" s="7"/>
      <c r="H17" s="7">
        <v>138355.70000000001</v>
      </c>
      <c r="I17" s="7">
        <v>137749.4</v>
      </c>
      <c r="J17" s="7"/>
      <c r="K17" s="7">
        <v>137749.4</v>
      </c>
    </row>
    <row r="18" spans="1:11" ht="51" x14ac:dyDescent="0.25">
      <c r="A18" s="5" t="s">
        <v>34</v>
      </c>
      <c r="B18" s="6" t="s">
        <v>35</v>
      </c>
      <c r="C18" s="7">
        <v>189135.4</v>
      </c>
      <c r="D18" s="7"/>
      <c r="E18" s="7">
        <v>189135.4</v>
      </c>
      <c r="F18" s="7">
        <v>76746.2</v>
      </c>
      <c r="G18" s="7"/>
      <c r="H18" s="7">
        <v>76746.2</v>
      </c>
      <c r="I18" s="7">
        <v>91821.4</v>
      </c>
      <c r="J18" s="7"/>
      <c r="K18" s="7">
        <v>91821.4</v>
      </c>
    </row>
    <row r="19" spans="1:11" ht="60.6" customHeight="1" x14ac:dyDescent="0.25">
      <c r="A19" s="5" t="s">
        <v>36</v>
      </c>
      <c r="B19" s="6" t="s">
        <v>37</v>
      </c>
      <c r="C19" s="7">
        <v>0</v>
      </c>
      <c r="D19" s="7"/>
      <c r="E19" s="7">
        <v>0</v>
      </c>
      <c r="F19" s="7">
        <v>8297.2999999999993</v>
      </c>
      <c r="G19" s="7"/>
      <c r="H19" s="7">
        <v>8297.2999999999993</v>
      </c>
      <c r="I19" s="7">
        <v>0</v>
      </c>
      <c r="J19" s="7"/>
      <c r="K19" s="7">
        <v>0</v>
      </c>
    </row>
    <row r="20" spans="1:11" ht="68.099999999999994" customHeight="1" x14ac:dyDescent="0.25">
      <c r="A20" s="5" t="s">
        <v>38</v>
      </c>
      <c r="B20" s="6" t="s">
        <v>39</v>
      </c>
      <c r="C20" s="7">
        <v>0</v>
      </c>
      <c r="D20" s="7"/>
      <c r="E20" s="7">
        <v>0</v>
      </c>
      <c r="F20" s="7">
        <v>8297.2999999999993</v>
      </c>
      <c r="G20" s="7"/>
      <c r="H20" s="7">
        <v>8297.2999999999993</v>
      </c>
      <c r="I20" s="7">
        <v>0</v>
      </c>
      <c r="J20" s="7"/>
      <c r="K20" s="7">
        <v>0</v>
      </c>
    </row>
    <row r="21" spans="1:11" ht="38.25" x14ac:dyDescent="0.25">
      <c r="A21" s="5" t="s">
        <v>40</v>
      </c>
      <c r="B21" s="6" t="s">
        <v>41</v>
      </c>
      <c r="C21" s="7">
        <v>65210.7</v>
      </c>
      <c r="D21" s="7"/>
      <c r="E21" s="7">
        <v>65210.7</v>
      </c>
      <c r="F21" s="7">
        <v>50769.4</v>
      </c>
      <c r="G21" s="7"/>
      <c r="H21" s="7">
        <v>50769.4</v>
      </c>
      <c r="I21" s="7">
        <v>81755.7</v>
      </c>
      <c r="J21" s="7"/>
      <c r="K21" s="7">
        <v>81755.7</v>
      </c>
    </row>
    <row r="22" spans="1:11" ht="51" x14ac:dyDescent="0.25">
      <c r="A22" s="5" t="s">
        <v>42</v>
      </c>
      <c r="B22" s="6" t="s">
        <v>43</v>
      </c>
      <c r="C22" s="7">
        <v>65210.7</v>
      </c>
      <c r="D22" s="7"/>
      <c r="E22" s="7">
        <v>65210.7</v>
      </c>
      <c r="F22" s="7">
        <v>50769.4</v>
      </c>
      <c r="G22" s="7"/>
      <c r="H22" s="7">
        <v>50769.4</v>
      </c>
      <c r="I22" s="7">
        <v>81755.7</v>
      </c>
      <c r="J22" s="7"/>
      <c r="K22" s="7">
        <v>81755.7</v>
      </c>
    </row>
    <row r="23" spans="1:11" ht="171.6" customHeight="1" x14ac:dyDescent="0.25">
      <c r="A23" s="5" t="s">
        <v>44</v>
      </c>
      <c r="B23" s="6" t="s">
        <v>45</v>
      </c>
      <c r="C23" s="7">
        <v>5890.9</v>
      </c>
      <c r="D23" s="7"/>
      <c r="E23" s="7">
        <v>5890.9</v>
      </c>
      <c r="F23" s="7">
        <v>5890.9</v>
      </c>
      <c r="G23" s="7"/>
      <c r="H23" s="7">
        <v>5890.9</v>
      </c>
      <c r="I23" s="7">
        <v>5890.9</v>
      </c>
      <c r="J23" s="7"/>
      <c r="K23" s="7">
        <v>5890.9</v>
      </c>
    </row>
    <row r="24" spans="1:11" ht="183.75" customHeight="1" x14ac:dyDescent="0.25">
      <c r="A24" s="5" t="s">
        <v>46</v>
      </c>
      <c r="B24" s="6" t="s">
        <v>47</v>
      </c>
      <c r="C24" s="7">
        <v>5890.9</v>
      </c>
      <c r="D24" s="7"/>
      <c r="E24" s="7">
        <v>5890.9</v>
      </c>
      <c r="F24" s="7">
        <v>5890.9</v>
      </c>
      <c r="G24" s="7"/>
      <c r="H24" s="7">
        <v>5890.9</v>
      </c>
      <c r="I24" s="7">
        <v>5890.9</v>
      </c>
      <c r="J24" s="7"/>
      <c r="K24" s="7">
        <v>5890.9</v>
      </c>
    </row>
    <row r="25" spans="1:11" ht="59.65" customHeight="1" x14ac:dyDescent="0.25">
      <c r="A25" s="5" t="s">
        <v>48</v>
      </c>
      <c r="B25" s="6" t="s">
        <v>49</v>
      </c>
      <c r="C25" s="7">
        <v>20689.3</v>
      </c>
      <c r="D25" s="7"/>
      <c r="E25" s="7">
        <v>20689.3</v>
      </c>
      <c r="F25" s="7">
        <v>27174.9</v>
      </c>
      <c r="G25" s="7"/>
      <c r="H25" s="7">
        <v>27174.9</v>
      </c>
      <c r="I25" s="7">
        <v>25635.3</v>
      </c>
      <c r="J25" s="7"/>
      <c r="K25" s="7">
        <v>25635.3</v>
      </c>
    </row>
    <row r="26" spans="1:11" ht="58.7" customHeight="1" x14ac:dyDescent="0.25">
      <c r="A26" s="5" t="s">
        <v>50</v>
      </c>
      <c r="B26" s="6" t="s">
        <v>51</v>
      </c>
      <c r="C26" s="7">
        <v>20689.3</v>
      </c>
      <c r="D26" s="7"/>
      <c r="E26" s="7">
        <v>20689.3</v>
      </c>
      <c r="F26" s="7">
        <v>27174.9</v>
      </c>
      <c r="G26" s="7"/>
      <c r="H26" s="7">
        <v>27174.9</v>
      </c>
      <c r="I26" s="7">
        <v>25635.3</v>
      </c>
      <c r="J26" s="7"/>
      <c r="K26" s="7">
        <v>25635.3</v>
      </c>
    </row>
    <row r="27" spans="1:11" ht="51" x14ac:dyDescent="0.25">
      <c r="A27" s="5" t="s">
        <v>52</v>
      </c>
      <c r="B27" s="6" t="s">
        <v>53</v>
      </c>
      <c r="C27" s="7">
        <v>1279000</v>
      </c>
      <c r="D27" s="7"/>
      <c r="E27" s="7">
        <v>1279000</v>
      </c>
      <c r="F27" s="7">
        <v>1279000</v>
      </c>
      <c r="G27" s="7"/>
      <c r="H27" s="7">
        <v>1279000</v>
      </c>
      <c r="I27" s="7">
        <v>0</v>
      </c>
      <c r="J27" s="7"/>
      <c r="K27" s="7">
        <v>0</v>
      </c>
    </row>
    <row r="28" spans="1:11" ht="72" customHeight="1" x14ac:dyDescent="0.25">
      <c r="A28" s="5" t="s">
        <v>54</v>
      </c>
      <c r="B28" s="6" t="s">
        <v>55</v>
      </c>
      <c r="C28" s="7">
        <v>1279000</v>
      </c>
      <c r="D28" s="7"/>
      <c r="E28" s="7">
        <v>1279000</v>
      </c>
      <c r="F28" s="7">
        <v>1279000</v>
      </c>
      <c r="G28" s="7"/>
      <c r="H28" s="7">
        <v>1279000</v>
      </c>
      <c r="I28" s="7">
        <v>0</v>
      </c>
      <c r="J28" s="7"/>
      <c r="K28" s="7">
        <v>0</v>
      </c>
    </row>
    <row r="29" spans="1:11" ht="84" customHeight="1" x14ac:dyDescent="0.25">
      <c r="A29" s="5" t="s">
        <v>56</v>
      </c>
      <c r="B29" s="15" t="s">
        <v>57</v>
      </c>
      <c r="C29" s="7"/>
      <c r="D29" s="7">
        <v>80000</v>
      </c>
      <c r="E29" s="7">
        <v>80000</v>
      </c>
      <c r="F29" s="7"/>
      <c r="G29" s="7">
        <v>80000</v>
      </c>
      <c r="H29" s="7">
        <v>80000</v>
      </c>
      <c r="I29" s="7"/>
      <c r="J29" s="7">
        <v>80000</v>
      </c>
      <c r="K29" s="7">
        <v>80000</v>
      </c>
    </row>
    <row r="30" spans="1:11" ht="97.5" customHeight="1" x14ac:dyDescent="0.25">
      <c r="A30" s="5" t="s">
        <v>58</v>
      </c>
      <c r="B30" s="6" t="s">
        <v>59</v>
      </c>
      <c r="C30" s="7"/>
      <c r="D30" s="7">
        <v>80000</v>
      </c>
      <c r="E30" s="7">
        <v>80000</v>
      </c>
      <c r="F30" s="7"/>
      <c r="G30" s="7">
        <v>80000</v>
      </c>
      <c r="H30" s="7">
        <v>80000</v>
      </c>
      <c r="I30" s="7"/>
      <c r="J30" s="7">
        <v>80000</v>
      </c>
      <c r="K30" s="7">
        <v>80000</v>
      </c>
    </row>
    <row r="31" spans="1:11" ht="51" x14ac:dyDescent="0.25">
      <c r="A31" s="5" t="s">
        <v>60</v>
      </c>
      <c r="B31" s="6" t="s">
        <v>61</v>
      </c>
      <c r="C31" s="7">
        <v>2922</v>
      </c>
      <c r="D31" s="7"/>
      <c r="E31" s="7">
        <v>2922</v>
      </c>
      <c r="F31" s="7">
        <v>2065.6999999999998</v>
      </c>
      <c r="G31" s="7"/>
      <c r="H31" s="7">
        <v>2065.6999999999998</v>
      </c>
      <c r="I31" s="7">
        <v>618.20000000000005</v>
      </c>
      <c r="J31" s="7"/>
      <c r="K31" s="7">
        <v>618.20000000000005</v>
      </c>
    </row>
    <row r="32" spans="1:11" ht="51" x14ac:dyDescent="0.25">
      <c r="A32" s="5" t="s">
        <v>62</v>
      </c>
      <c r="B32" s="6" t="s">
        <v>63</v>
      </c>
      <c r="C32" s="7">
        <v>2922</v>
      </c>
      <c r="D32" s="7"/>
      <c r="E32" s="7">
        <v>2922</v>
      </c>
      <c r="F32" s="7">
        <v>2065.6999999999998</v>
      </c>
      <c r="G32" s="7"/>
      <c r="H32" s="7">
        <v>2065.6999999999998</v>
      </c>
      <c r="I32" s="7">
        <v>618.20000000000005</v>
      </c>
      <c r="J32" s="7"/>
      <c r="K32" s="7">
        <v>618.20000000000005</v>
      </c>
    </row>
    <row r="33" spans="1:11" ht="25.5" x14ac:dyDescent="0.25">
      <c r="A33" s="5" t="s">
        <v>64</v>
      </c>
      <c r="B33" s="6" t="s">
        <v>65</v>
      </c>
      <c r="C33" s="7">
        <v>25000</v>
      </c>
      <c r="D33" s="7"/>
      <c r="E33" s="7">
        <v>25000</v>
      </c>
      <c r="F33" s="7">
        <v>10000</v>
      </c>
      <c r="G33" s="7"/>
      <c r="H33" s="7">
        <v>10000</v>
      </c>
      <c r="I33" s="7">
        <v>5000</v>
      </c>
      <c r="J33" s="7"/>
      <c r="K33" s="7">
        <v>5000</v>
      </c>
    </row>
    <row r="34" spans="1:11" ht="38.25" x14ac:dyDescent="0.25">
      <c r="A34" s="5" t="s">
        <v>66</v>
      </c>
      <c r="B34" s="6" t="s">
        <v>67</v>
      </c>
      <c r="C34" s="7">
        <v>25000</v>
      </c>
      <c r="D34" s="7"/>
      <c r="E34" s="7">
        <v>25000</v>
      </c>
      <c r="F34" s="7">
        <v>10000</v>
      </c>
      <c r="G34" s="7"/>
      <c r="H34" s="7">
        <v>10000</v>
      </c>
      <c r="I34" s="7">
        <v>5000</v>
      </c>
      <c r="J34" s="7"/>
      <c r="K34" s="7">
        <v>5000</v>
      </c>
    </row>
    <row r="35" spans="1:11" ht="58.7" customHeight="1" x14ac:dyDescent="0.25">
      <c r="A35" s="5" t="s">
        <v>68</v>
      </c>
      <c r="B35" s="6" t="s">
        <v>69</v>
      </c>
      <c r="C35" s="7">
        <v>113.7</v>
      </c>
      <c r="D35" s="7"/>
      <c r="E35" s="7">
        <v>113.7</v>
      </c>
      <c r="F35" s="7">
        <v>113.5</v>
      </c>
      <c r="G35" s="7"/>
      <c r="H35" s="7">
        <v>113.5</v>
      </c>
      <c r="I35" s="7">
        <v>113.6</v>
      </c>
      <c r="J35" s="7"/>
      <c r="K35" s="7">
        <v>113.6</v>
      </c>
    </row>
    <row r="36" spans="1:11" ht="67.150000000000006" customHeight="1" x14ac:dyDescent="0.25">
      <c r="A36" s="5" t="s">
        <v>70</v>
      </c>
      <c r="B36" s="6" t="s">
        <v>71</v>
      </c>
      <c r="C36" s="7">
        <v>113.7</v>
      </c>
      <c r="D36" s="7"/>
      <c r="E36" s="7">
        <v>113.7</v>
      </c>
      <c r="F36" s="7">
        <v>113.5</v>
      </c>
      <c r="G36" s="7"/>
      <c r="H36" s="7">
        <v>113.5</v>
      </c>
      <c r="I36" s="7">
        <v>113.6</v>
      </c>
      <c r="J36" s="7"/>
      <c r="K36" s="7">
        <v>113.6</v>
      </c>
    </row>
    <row r="37" spans="1:11" ht="51" x14ac:dyDescent="0.25">
      <c r="A37" s="5" t="s">
        <v>72</v>
      </c>
      <c r="B37" s="6" t="s">
        <v>73</v>
      </c>
      <c r="C37" s="7">
        <v>601.4</v>
      </c>
      <c r="D37" s="7"/>
      <c r="E37" s="7">
        <v>601.4</v>
      </c>
      <c r="F37" s="7">
        <v>601.4</v>
      </c>
      <c r="G37" s="7"/>
      <c r="H37" s="7">
        <v>601.4</v>
      </c>
      <c r="I37" s="7">
        <v>601.4</v>
      </c>
      <c r="J37" s="7"/>
      <c r="K37" s="7">
        <v>601.4</v>
      </c>
    </row>
    <row r="38" spans="1:11" ht="51" x14ac:dyDescent="0.25">
      <c r="A38" s="5" t="s">
        <v>74</v>
      </c>
      <c r="B38" s="6" t="s">
        <v>75</v>
      </c>
      <c r="C38" s="7">
        <v>601.4</v>
      </c>
      <c r="D38" s="7"/>
      <c r="E38" s="7">
        <v>601.4</v>
      </c>
      <c r="F38" s="7">
        <v>601.4</v>
      </c>
      <c r="G38" s="7"/>
      <c r="H38" s="7">
        <v>601.4</v>
      </c>
      <c r="I38" s="7">
        <v>601.4</v>
      </c>
      <c r="J38" s="7"/>
      <c r="K38" s="7">
        <v>601.4</v>
      </c>
    </row>
    <row r="39" spans="1:11" ht="38.25" x14ac:dyDescent="0.25">
      <c r="A39" s="6" t="s">
        <v>76</v>
      </c>
      <c r="B39" s="6" t="s">
        <v>77</v>
      </c>
      <c r="C39" s="7"/>
      <c r="D39" s="7">
        <f>D40</f>
        <v>22109.9</v>
      </c>
      <c r="E39" s="7">
        <f>E40</f>
        <v>22109.9</v>
      </c>
      <c r="F39" s="7"/>
      <c r="G39" s="7"/>
      <c r="H39" s="7"/>
      <c r="I39" s="7"/>
      <c r="J39" s="7"/>
      <c r="K39" s="7"/>
    </row>
    <row r="40" spans="1:11" ht="48.6" customHeight="1" x14ac:dyDescent="0.25">
      <c r="A40" s="6" t="s">
        <v>78</v>
      </c>
      <c r="B40" s="6" t="s">
        <v>79</v>
      </c>
      <c r="C40" s="7"/>
      <c r="D40" s="7">
        <v>22109.9</v>
      </c>
      <c r="E40" s="7">
        <f>C40+D40</f>
        <v>22109.9</v>
      </c>
      <c r="F40" s="7"/>
      <c r="G40" s="7"/>
      <c r="H40" s="7"/>
      <c r="I40" s="7"/>
      <c r="J40" s="7"/>
      <c r="K40" s="7"/>
    </row>
    <row r="41" spans="1:11" ht="25.5" x14ac:dyDescent="0.25">
      <c r="A41" s="5" t="s">
        <v>80</v>
      </c>
      <c r="B41" s="6" t="s">
        <v>81</v>
      </c>
      <c r="C41" s="7">
        <v>180350</v>
      </c>
      <c r="D41" s="7">
        <f>D42</f>
        <v>9209824.9000000004</v>
      </c>
      <c r="E41" s="7">
        <f>E42</f>
        <v>9390174.9000000004</v>
      </c>
      <c r="F41" s="7">
        <v>180350</v>
      </c>
      <c r="G41" s="7">
        <f>G42</f>
        <v>2295683.7999999998</v>
      </c>
      <c r="H41" s="7">
        <f>H42</f>
        <v>2476033.7999999998</v>
      </c>
      <c r="I41" s="7">
        <v>180343.1</v>
      </c>
      <c r="J41" s="7">
        <f>J42</f>
        <v>8563942</v>
      </c>
      <c r="K41" s="7">
        <f>K42</f>
        <v>8744285.0999999996</v>
      </c>
    </row>
    <row r="42" spans="1:11" ht="25.5" x14ac:dyDescent="0.25">
      <c r="A42" s="5" t="s">
        <v>82</v>
      </c>
      <c r="B42" s="6" t="s">
        <v>83</v>
      </c>
      <c r="C42" s="7">
        <v>180350</v>
      </c>
      <c r="D42" s="7">
        <f>4153000+570000+3911597+575227.9</f>
        <v>9209824.9000000004</v>
      </c>
      <c r="E42" s="7">
        <f>C42+D42</f>
        <v>9390174.9000000004</v>
      </c>
      <c r="F42" s="7">
        <v>180350</v>
      </c>
      <c r="G42" s="7">
        <f>570000+1725683.8</f>
        <v>2295683.7999999998</v>
      </c>
      <c r="H42" s="7">
        <f>F42+G42</f>
        <v>2476033.7999999998</v>
      </c>
      <c r="I42" s="7">
        <v>180343.1</v>
      </c>
      <c r="J42" s="7">
        <f>570000+6268258.2+1725683.8</f>
        <v>8563942</v>
      </c>
      <c r="K42" s="7">
        <f>I42+J42</f>
        <v>8744285.0999999996</v>
      </c>
    </row>
    <row r="43" spans="1:11" ht="38.25" x14ac:dyDescent="0.25">
      <c r="A43" s="8" t="s">
        <v>84</v>
      </c>
      <c r="B43" s="9" t="s">
        <v>85</v>
      </c>
      <c r="C43" s="10">
        <v>716083.8</v>
      </c>
      <c r="D43" s="10">
        <f>D44</f>
        <v>521715.7</v>
      </c>
      <c r="E43" s="10">
        <f>C43+D43</f>
        <v>1237799.5</v>
      </c>
      <c r="F43" s="10">
        <v>716083.8</v>
      </c>
      <c r="G43" s="10"/>
      <c r="H43" s="10">
        <v>716083.8</v>
      </c>
      <c r="I43" s="10">
        <v>1175978.3</v>
      </c>
      <c r="J43" s="10"/>
      <c r="K43" s="10">
        <v>1175978.3</v>
      </c>
    </row>
    <row r="44" spans="1:11" ht="38.25" x14ac:dyDescent="0.25">
      <c r="A44" s="5" t="s">
        <v>86</v>
      </c>
      <c r="B44" s="6" t="s">
        <v>87</v>
      </c>
      <c r="C44" s="7">
        <v>716083.8</v>
      </c>
      <c r="D44" s="7">
        <f>D45</f>
        <v>521715.7</v>
      </c>
      <c r="E44" s="7">
        <f>E45</f>
        <v>1237799.5</v>
      </c>
      <c r="F44" s="7">
        <v>716083.8</v>
      </c>
      <c r="G44" s="7"/>
      <c r="H44" s="7">
        <v>716083.8</v>
      </c>
      <c r="I44" s="7">
        <v>1175978.3</v>
      </c>
      <c r="J44" s="7"/>
      <c r="K44" s="7">
        <v>1175978.3</v>
      </c>
    </row>
    <row r="45" spans="1:11" ht="99.75" customHeight="1" x14ac:dyDescent="0.25">
      <c r="A45" s="5" t="s">
        <v>88</v>
      </c>
      <c r="B45" s="6" t="s">
        <v>89</v>
      </c>
      <c r="C45" s="7">
        <v>716083.8</v>
      </c>
      <c r="D45" s="7">
        <v>521715.7</v>
      </c>
      <c r="E45" s="7">
        <f>C45+D45</f>
        <v>1237799.5</v>
      </c>
      <c r="F45" s="7">
        <v>716083.8</v>
      </c>
      <c r="G45" s="7"/>
      <c r="H45" s="7">
        <v>716083.8</v>
      </c>
      <c r="I45" s="7">
        <v>1175978.3</v>
      </c>
      <c r="J45" s="7"/>
      <c r="K45" s="7">
        <v>1175978.3</v>
      </c>
    </row>
    <row r="46" spans="1:11" ht="25.5" x14ac:dyDescent="0.25">
      <c r="A46" s="8" t="s">
        <v>90</v>
      </c>
      <c r="B46" s="9" t="s">
        <v>91</v>
      </c>
      <c r="C46" s="10"/>
      <c r="D46" s="10">
        <f>D47</f>
        <v>291759</v>
      </c>
      <c r="E46" s="10">
        <f>C46+D46</f>
        <v>291759</v>
      </c>
      <c r="F46" s="10"/>
      <c r="G46" s="10">
        <v>427623</v>
      </c>
      <c r="H46" s="10">
        <v>427623</v>
      </c>
      <c r="I46" s="10"/>
      <c r="J46" s="10"/>
      <c r="K46" s="10"/>
    </row>
    <row r="47" spans="1:11" ht="38.25" x14ac:dyDescent="0.25">
      <c r="A47" s="5" t="s">
        <v>92</v>
      </c>
      <c r="B47" s="6" t="s">
        <v>93</v>
      </c>
      <c r="C47" s="7"/>
      <c r="D47" s="7">
        <f>D48</f>
        <v>291759</v>
      </c>
      <c r="E47" s="7">
        <f>E48</f>
        <v>291759</v>
      </c>
      <c r="F47" s="7"/>
      <c r="G47" s="7">
        <v>427623</v>
      </c>
      <c r="H47" s="7">
        <v>427623</v>
      </c>
      <c r="I47" s="7"/>
      <c r="J47" s="7"/>
      <c r="K47" s="7"/>
    </row>
    <row r="48" spans="1:11" ht="40.15" customHeight="1" x14ac:dyDescent="0.25">
      <c r="A48" s="5" t="s">
        <v>94</v>
      </c>
      <c r="B48" s="6" t="s">
        <v>95</v>
      </c>
      <c r="C48" s="7"/>
      <c r="D48" s="7">
        <f>289059+2700</f>
        <v>291759</v>
      </c>
      <c r="E48" s="7">
        <f>C48+D48</f>
        <v>291759</v>
      </c>
      <c r="F48" s="7"/>
      <c r="G48" s="7">
        <v>427623</v>
      </c>
      <c r="H48" s="7">
        <v>427623</v>
      </c>
      <c r="I48" s="7"/>
      <c r="J48" s="7"/>
      <c r="K48" s="7"/>
    </row>
    <row r="49" spans="1:11" ht="63.75" x14ac:dyDescent="0.25">
      <c r="A49" s="8" t="s">
        <v>96</v>
      </c>
      <c r="B49" s="9" t="s">
        <v>97</v>
      </c>
      <c r="C49" s="7"/>
      <c r="D49" s="10">
        <f t="shared" ref="D49:E51" si="1">D50</f>
        <v>386340.39999999997</v>
      </c>
      <c r="E49" s="10">
        <f t="shared" si="1"/>
        <v>386340.39999999997</v>
      </c>
      <c r="F49" s="7"/>
      <c r="G49" s="7"/>
      <c r="H49" s="7"/>
      <c r="I49" s="7"/>
      <c r="J49" s="7"/>
      <c r="K49" s="7"/>
    </row>
    <row r="50" spans="1:11" ht="81.2" customHeight="1" x14ac:dyDescent="0.25">
      <c r="A50" s="5" t="s">
        <v>98</v>
      </c>
      <c r="B50" s="6" t="s">
        <v>99</v>
      </c>
      <c r="C50" s="7"/>
      <c r="D50" s="7">
        <f t="shared" si="1"/>
        <v>386340.39999999997</v>
      </c>
      <c r="E50" s="7">
        <f t="shared" si="1"/>
        <v>386340.39999999997</v>
      </c>
      <c r="F50" s="7"/>
      <c r="G50" s="7"/>
      <c r="H50" s="7"/>
      <c r="I50" s="7"/>
      <c r="J50" s="7"/>
      <c r="K50" s="7"/>
    </row>
    <row r="51" spans="1:11" ht="70.900000000000006" customHeight="1" x14ac:dyDescent="0.25">
      <c r="A51" s="5" t="s">
        <v>100</v>
      </c>
      <c r="B51" s="6" t="s">
        <v>101</v>
      </c>
      <c r="C51" s="7"/>
      <c r="D51" s="7">
        <f t="shared" si="1"/>
        <v>386340.39999999997</v>
      </c>
      <c r="E51" s="7">
        <f t="shared" si="1"/>
        <v>386340.39999999997</v>
      </c>
      <c r="F51" s="7"/>
      <c r="G51" s="7"/>
      <c r="H51" s="7"/>
      <c r="I51" s="7"/>
      <c r="J51" s="7"/>
      <c r="K51" s="7"/>
    </row>
    <row r="52" spans="1:11" ht="38.25" x14ac:dyDescent="0.25">
      <c r="A52" s="5" t="s">
        <v>102</v>
      </c>
      <c r="B52" s="6" t="s">
        <v>103</v>
      </c>
      <c r="C52" s="7"/>
      <c r="D52" s="7">
        <f>D53+D54+D55+D56+D57</f>
        <v>386340.39999999997</v>
      </c>
      <c r="E52" s="7">
        <f>E53+E54+E55+E56+E57</f>
        <v>386340.39999999997</v>
      </c>
      <c r="F52" s="7"/>
      <c r="G52" s="7"/>
      <c r="H52" s="7"/>
      <c r="I52" s="7"/>
      <c r="J52" s="7"/>
      <c r="K52" s="7"/>
    </row>
    <row r="53" spans="1:11" ht="38.25" x14ac:dyDescent="0.25">
      <c r="A53" s="5" t="s">
        <v>104</v>
      </c>
      <c r="B53" s="6" t="s">
        <v>105</v>
      </c>
      <c r="C53" s="7"/>
      <c r="D53" s="7">
        <v>2093</v>
      </c>
      <c r="E53" s="7">
        <v>2093</v>
      </c>
      <c r="F53" s="7"/>
      <c r="G53" s="7"/>
      <c r="H53" s="7"/>
      <c r="I53" s="7"/>
      <c r="J53" s="7"/>
      <c r="K53" s="7"/>
    </row>
    <row r="54" spans="1:11" ht="94.15" customHeight="1" x14ac:dyDescent="0.25">
      <c r="A54" s="5" t="s">
        <v>106</v>
      </c>
      <c r="B54" s="6" t="s">
        <v>107</v>
      </c>
      <c r="C54" s="7"/>
      <c r="D54" s="7">
        <v>27.6</v>
      </c>
      <c r="E54" s="7">
        <v>27.6</v>
      </c>
      <c r="F54" s="7"/>
      <c r="G54" s="7"/>
      <c r="H54" s="7"/>
      <c r="I54" s="7"/>
      <c r="J54" s="7"/>
      <c r="K54" s="7"/>
    </row>
    <row r="55" spans="1:11" ht="76.5" x14ac:dyDescent="0.25">
      <c r="A55" s="5" t="s">
        <v>108</v>
      </c>
      <c r="B55" s="6" t="s">
        <v>109</v>
      </c>
      <c r="C55" s="7"/>
      <c r="D55" s="7">
        <v>476.6</v>
      </c>
      <c r="E55" s="7">
        <v>476.6</v>
      </c>
      <c r="F55" s="7"/>
      <c r="G55" s="7"/>
      <c r="H55" s="7"/>
      <c r="I55" s="7"/>
      <c r="J55" s="7"/>
      <c r="K55" s="7"/>
    </row>
    <row r="56" spans="1:11" ht="51" x14ac:dyDescent="0.25">
      <c r="A56" s="5" t="s">
        <v>110</v>
      </c>
      <c r="B56" s="6" t="s">
        <v>111</v>
      </c>
      <c r="C56" s="7"/>
      <c r="D56" s="7">
        <v>150.6</v>
      </c>
      <c r="E56" s="7">
        <v>150.6</v>
      </c>
      <c r="F56" s="7"/>
      <c r="G56" s="7"/>
      <c r="H56" s="7"/>
      <c r="I56" s="7"/>
      <c r="J56" s="7"/>
      <c r="K56" s="7"/>
    </row>
    <row r="57" spans="1:11" ht="63.75" x14ac:dyDescent="0.25">
      <c r="A57" s="5" t="s">
        <v>112</v>
      </c>
      <c r="B57" s="6" t="s">
        <v>113</v>
      </c>
      <c r="C57" s="7"/>
      <c r="D57" s="7">
        <v>383592.6</v>
      </c>
      <c r="E57" s="7">
        <f>C57+D57</f>
        <v>383592.6</v>
      </c>
      <c r="F57" s="7"/>
      <c r="G57" s="7"/>
      <c r="H57" s="7"/>
      <c r="I57" s="7"/>
      <c r="J57" s="7"/>
      <c r="K57" s="7"/>
    </row>
    <row r="58" spans="1:11" ht="51" x14ac:dyDescent="0.25">
      <c r="A58" s="8" t="s">
        <v>114</v>
      </c>
      <c r="B58" s="9" t="s">
        <v>115</v>
      </c>
      <c r="C58" s="7"/>
      <c r="D58" s="10">
        <f>D59</f>
        <v>-1186706</v>
      </c>
      <c r="E58" s="10">
        <f>E59</f>
        <v>-1186706</v>
      </c>
      <c r="F58" s="7"/>
      <c r="G58" s="7"/>
      <c r="H58" s="7"/>
      <c r="I58" s="7"/>
      <c r="J58" s="7"/>
      <c r="K58" s="7"/>
    </row>
    <row r="59" spans="1:11" ht="51" x14ac:dyDescent="0.25">
      <c r="A59" s="5" t="s">
        <v>116</v>
      </c>
      <c r="B59" s="6" t="s">
        <v>117</v>
      </c>
      <c r="C59" s="7"/>
      <c r="D59" s="7">
        <f>D60+D61+D62+D63+D64+D65+D66+D67+D68+D69+D70+D71</f>
        <v>-1186706</v>
      </c>
      <c r="E59" s="7">
        <f>E60+E61+E62+E63+E64+E65+E66+E67+E68+E69+E70+E71</f>
        <v>-1186706</v>
      </c>
      <c r="F59" s="7"/>
      <c r="G59" s="7"/>
      <c r="H59" s="7"/>
      <c r="I59" s="7"/>
      <c r="J59" s="7"/>
      <c r="K59" s="7"/>
    </row>
    <row r="60" spans="1:11" ht="38.25" x14ac:dyDescent="0.25">
      <c r="A60" s="5" t="s">
        <v>118</v>
      </c>
      <c r="B60" s="6" t="s">
        <v>119</v>
      </c>
      <c r="C60" s="7"/>
      <c r="D60" s="7">
        <v>-25.7</v>
      </c>
      <c r="E60" s="7">
        <f>C60+D60</f>
        <v>-25.7</v>
      </c>
      <c r="F60" s="7"/>
      <c r="G60" s="7"/>
      <c r="H60" s="7"/>
      <c r="I60" s="7"/>
      <c r="J60" s="7"/>
      <c r="K60" s="7"/>
    </row>
    <row r="61" spans="1:11" ht="89.25" x14ac:dyDescent="0.25">
      <c r="A61" s="5" t="s">
        <v>120</v>
      </c>
      <c r="B61" s="6" t="s">
        <v>121</v>
      </c>
      <c r="C61" s="7"/>
      <c r="D61" s="7">
        <v>-27.6</v>
      </c>
      <c r="E61" s="7">
        <f>C61+D61</f>
        <v>-27.6</v>
      </c>
      <c r="F61" s="7"/>
      <c r="G61" s="7"/>
      <c r="H61" s="7"/>
      <c r="I61" s="7"/>
      <c r="J61" s="7"/>
      <c r="K61" s="7"/>
    </row>
    <row r="62" spans="1:11" ht="63.75" x14ac:dyDescent="0.25">
      <c r="A62" s="5" t="s">
        <v>122</v>
      </c>
      <c r="B62" s="6" t="s">
        <v>123</v>
      </c>
      <c r="C62" s="7"/>
      <c r="D62" s="7">
        <v>-0.3</v>
      </c>
      <c r="E62" s="7">
        <v>-0.3</v>
      </c>
      <c r="F62" s="7"/>
      <c r="G62" s="7"/>
      <c r="H62" s="7"/>
      <c r="I62" s="7"/>
      <c r="J62" s="7"/>
      <c r="K62" s="7"/>
    </row>
    <row r="63" spans="1:11" ht="38.25" x14ac:dyDescent="0.25">
      <c r="A63" s="5" t="s">
        <v>124</v>
      </c>
      <c r="B63" s="6" t="s">
        <v>125</v>
      </c>
      <c r="C63" s="7"/>
      <c r="D63" s="7">
        <v>-103.9</v>
      </c>
      <c r="E63" s="7">
        <v>-103.9</v>
      </c>
      <c r="F63" s="7"/>
      <c r="G63" s="7"/>
      <c r="H63" s="7"/>
      <c r="I63" s="7"/>
      <c r="J63" s="7"/>
      <c r="K63" s="7"/>
    </row>
    <row r="64" spans="1:11" ht="63.75" x14ac:dyDescent="0.25">
      <c r="A64" s="5" t="s">
        <v>126</v>
      </c>
      <c r="B64" s="6" t="s">
        <v>127</v>
      </c>
      <c r="C64" s="7"/>
      <c r="D64" s="7">
        <v>-27.6</v>
      </c>
      <c r="E64" s="7">
        <v>-27.6</v>
      </c>
      <c r="F64" s="7"/>
      <c r="G64" s="7"/>
      <c r="H64" s="7"/>
      <c r="I64" s="7"/>
      <c r="J64" s="7"/>
      <c r="K64" s="7"/>
    </row>
    <row r="65" spans="1:11" ht="127.5" x14ac:dyDescent="0.25">
      <c r="A65" s="5" t="s">
        <v>128</v>
      </c>
      <c r="B65" s="6" t="s">
        <v>129</v>
      </c>
      <c r="C65" s="7"/>
      <c r="D65" s="7">
        <v>-427.3</v>
      </c>
      <c r="E65" s="7">
        <v>-427.3</v>
      </c>
      <c r="F65" s="7"/>
      <c r="G65" s="7"/>
      <c r="H65" s="7"/>
      <c r="I65" s="7"/>
      <c r="J65" s="7"/>
      <c r="K65" s="7"/>
    </row>
    <row r="66" spans="1:11" ht="63.75" x14ac:dyDescent="0.25">
      <c r="A66" s="5" t="s">
        <v>130</v>
      </c>
      <c r="B66" s="6" t="s">
        <v>131</v>
      </c>
      <c r="C66" s="7"/>
      <c r="D66" s="7">
        <v>-112.8</v>
      </c>
      <c r="E66" s="7">
        <v>-112.8</v>
      </c>
      <c r="F66" s="7"/>
      <c r="G66" s="7"/>
      <c r="H66" s="7"/>
      <c r="I66" s="7"/>
      <c r="J66" s="7"/>
      <c r="K66" s="7"/>
    </row>
    <row r="67" spans="1:11" ht="25.5" x14ac:dyDescent="0.25">
      <c r="A67" s="5" t="s">
        <v>132</v>
      </c>
      <c r="B67" s="6" t="s">
        <v>133</v>
      </c>
      <c r="C67" s="7"/>
      <c r="D67" s="7">
        <v>-150.69999999999999</v>
      </c>
      <c r="E67" s="7">
        <v>-150.69999999999999</v>
      </c>
      <c r="F67" s="7"/>
      <c r="G67" s="7"/>
      <c r="H67" s="7"/>
      <c r="I67" s="7"/>
      <c r="J67" s="7"/>
      <c r="K67" s="7"/>
    </row>
    <row r="68" spans="1:11" ht="38.25" x14ac:dyDescent="0.25">
      <c r="A68" s="5" t="s">
        <v>134</v>
      </c>
      <c r="B68" s="6" t="s">
        <v>135</v>
      </c>
      <c r="C68" s="7"/>
      <c r="D68" s="7">
        <v>-284.39999999999998</v>
      </c>
      <c r="E68" s="7">
        <v>-284.39999999999998</v>
      </c>
      <c r="F68" s="7"/>
      <c r="G68" s="7"/>
      <c r="H68" s="7"/>
      <c r="I68" s="7"/>
      <c r="J68" s="7"/>
      <c r="K68" s="7"/>
    </row>
    <row r="69" spans="1:11" ht="72.75" customHeight="1" x14ac:dyDescent="0.25">
      <c r="A69" s="5" t="s">
        <v>136</v>
      </c>
      <c r="B69" s="6" t="s">
        <v>137</v>
      </c>
      <c r="C69" s="7"/>
      <c r="D69" s="7">
        <v>-100</v>
      </c>
      <c r="E69" s="7">
        <v>-100</v>
      </c>
      <c r="F69" s="7"/>
      <c r="G69" s="7"/>
      <c r="H69" s="7"/>
      <c r="I69" s="7"/>
      <c r="J69" s="7"/>
      <c r="K69" s="7"/>
    </row>
    <row r="70" spans="1:11" ht="45.75" customHeight="1" x14ac:dyDescent="0.25">
      <c r="A70" s="5" t="s">
        <v>138</v>
      </c>
      <c r="B70" s="6" t="s">
        <v>139</v>
      </c>
      <c r="C70" s="7"/>
      <c r="D70" s="7">
        <v>-480.3</v>
      </c>
      <c r="E70" s="7">
        <v>-480.3</v>
      </c>
      <c r="F70" s="7"/>
      <c r="G70" s="7"/>
      <c r="H70" s="7"/>
      <c r="I70" s="7"/>
      <c r="J70" s="7"/>
      <c r="K70" s="7"/>
    </row>
    <row r="71" spans="1:11" ht="51" x14ac:dyDescent="0.25">
      <c r="A71" s="5" t="s">
        <v>140</v>
      </c>
      <c r="B71" s="6" t="s">
        <v>141</v>
      </c>
      <c r="C71" s="7"/>
      <c r="D71" s="7">
        <v>-1184965.3999999999</v>
      </c>
      <c r="E71" s="7">
        <v>-1184965.3999999999</v>
      </c>
      <c r="F71" s="7"/>
      <c r="G71" s="7"/>
      <c r="H71" s="7"/>
      <c r="I71" s="7"/>
      <c r="J71" s="7"/>
      <c r="K71" s="7"/>
    </row>
    <row r="72" spans="1:11" ht="25.15" customHeight="1" x14ac:dyDescent="0.25">
      <c r="A72" s="8"/>
      <c r="B72" s="9" t="s">
        <v>142</v>
      </c>
      <c r="C72" s="10">
        <f>C6+C7</f>
        <v>213132234.89999998</v>
      </c>
      <c r="D72" s="10">
        <f>D6+D7</f>
        <v>9849903.3000000007</v>
      </c>
      <c r="E72" s="10">
        <f>C72+D72</f>
        <v>222982138.19999999</v>
      </c>
      <c r="F72" s="10">
        <f>F6+F7</f>
        <v>219364162.80000001</v>
      </c>
      <c r="G72" s="10">
        <f>G6+G7</f>
        <v>3066942.5</v>
      </c>
      <c r="H72" s="10">
        <f>F72+G72</f>
        <v>222431105.30000001</v>
      </c>
      <c r="I72" s="10">
        <f>I6+I7</f>
        <v>224847754.5</v>
      </c>
      <c r="J72" s="10">
        <f>J6+J7</f>
        <v>9000527.4000000004</v>
      </c>
      <c r="K72" s="10">
        <f>I72+J72</f>
        <v>233848281.90000001</v>
      </c>
    </row>
    <row r="73" spans="1:11" x14ac:dyDescent="0.25">
      <c r="C73" s="16"/>
      <c r="D73" s="16"/>
      <c r="E73" s="16"/>
      <c r="F73" s="16"/>
      <c r="G73" s="16"/>
      <c r="H73" s="16"/>
      <c r="I73" s="16"/>
    </row>
  </sheetData>
  <mergeCells count="7">
    <mergeCell ref="H1:K1"/>
    <mergeCell ref="A2:K2"/>
    <mergeCell ref="A4:A5"/>
    <mergeCell ref="B4:B5"/>
    <mergeCell ref="C4:E4"/>
    <mergeCell ref="F4:H4"/>
    <mergeCell ref="I4:K4"/>
  </mergeCells>
  <printOptions horizontalCentered="1"/>
  <pageMargins left="0.98425196850393704" right="0.31496062992125984" top="0.35433070866141736" bottom="0.35433070866141736" header="0.51181102362204722" footer="0.51181102362204722"/>
  <pageSetup paperSize="9" scale="42" firstPageNumber="2237" fitToHeight="2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Полянская Алла Николаевна</dc:creator>
  <dc:description/>
  <cp:lastModifiedBy>Лаптева Ольга Александровна</cp:lastModifiedBy>
  <cp:revision>11</cp:revision>
  <cp:lastPrinted>2020-03-15T12:37:05Z</cp:lastPrinted>
  <dcterms:created xsi:type="dcterms:W3CDTF">2020-01-13T05:10:31Z</dcterms:created>
  <dcterms:modified xsi:type="dcterms:W3CDTF">2020-03-15T12:40:02Z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